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riana.morocho\Desktop\NUEVAS MATRICES\"/>
    </mc:Choice>
  </mc:AlternateContent>
  <bookViews>
    <workbookView xWindow="0" yWindow="0" windowWidth="16080" windowHeight="7680" activeTab="3"/>
  </bookViews>
  <sheets>
    <sheet name="Conjunto de datos" sheetId="2" r:id="rId1"/>
    <sheet name="Hoja1" sheetId="5" state="hidden" r:id="rId2"/>
    <sheet name="Hoja2" sheetId="6" state="hidden" r:id="rId3"/>
    <sheet name="Metadatos" sheetId="3" r:id="rId4"/>
    <sheet name="Diccionario " sheetId="4" r:id="rId5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9" i="2" l="1"/>
  <c r="N2" i="2"/>
  <c r="M3" i="2"/>
  <c r="M4" i="2"/>
  <c r="M5" i="2"/>
  <c r="M6" i="2"/>
  <c r="M7" i="2"/>
  <c r="M8" i="2"/>
  <c r="M9" i="2"/>
  <c r="M10" i="2"/>
  <c r="M11" i="2"/>
  <c r="M12" i="2"/>
  <c r="M13" i="2"/>
  <c r="M2" i="2"/>
  <c r="L3" i="2"/>
  <c r="L4" i="2"/>
  <c r="L5" i="2"/>
  <c r="L6" i="2"/>
  <c r="L7" i="2"/>
  <c r="L8" i="2"/>
  <c r="L9" i="2"/>
  <c r="L10" i="2"/>
  <c r="L11" i="2"/>
  <c r="L12" i="2"/>
  <c r="L13" i="2"/>
  <c r="L2" i="2"/>
  <c r="K3" i="2"/>
  <c r="K4" i="2"/>
  <c r="K14" i="2" s="1"/>
  <c r="K5" i="2"/>
  <c r="K6" i="2"/>
  <c r="K7" i="2"/>
  <c r="K8" i="2"/>
  <c r="K9" i="2"/>
  <c r="K10" i="2"/>
  <c r="K11" i="2"/>
  <c r="K12" i="2"/>
  <c r="K13" i="2"/>
  <c r="K2" i="2"/>
  <c r="E16" i="6"/>
  <c r="D16" i="6"/>
  <c r="C16" i="6"/>
  <c r="G15" i="6"/>
  <c r="G16" i="6" s="1"/>
  <c r="F15" i="6"/>
  <c r="F16" i="6" s="1"/>
  <c r="E15" i="6"/>
  <c r="D15" i="6"/>
  <c r="C15" i="6"/>
  <c r="B15" i="6"/>
  <c r="B16" i="6" s="1"/>
  <c r="E14" i="2"/>
  <c r="G14" i="2"/>
  <c r="H14" i="2"/>
  <c r="I14" i="2"/>
  <c r="J14" i="2"/>
  <c r="D14" i="2"/>
  <c r="F3" i="2"/>
  <c r="N3" i="2" s="1"/>
  <c r="F4" i="2"/>
  <c r="N4" i="2" s="1"/>
  <c r="F5" i="2"/>
  <c r="N5" i="2" s="1"/>
  <c r="F6" i="2"/>
  <c r="N6" i="2" s="1"/>
  <c r="F7" i="2"/>
  <c r="N7" i="2" s="1"/>
  <c r="F8" i="2"/>
  <c r="N8" i="2" s="1"/>
  <c r="F9" i="2"/>
  <c r="F10" i="2"/>
  <c r="N10" i="2" s="1"/>
  <c r="F11" i="2"/>
  <c r="N11" i="2" s="1"/>
  <c r="F12" i="2"/>
  <c r="N12" i="2" s="1"/>
  <c r="F13" i="2"/>
  <c r="N13" i="2" s="1"/>
  <c r="F2" i="2"/>
  <c r="F14" i="2" s="1"/>
  <c r="E3" i="2"/>
  <c r="E4" i="2"/>
  <c r="E5" i="2"/>
  <c r="E6" i="2"/>
  <c r="E7" i="2"/>
  <c r="E8" i="2"/>
  <c r="E9" i="2"/>
  <c r="E10" i="2"/>
  <c r="E11" i="2"/>
  <c r="E12" i="2"/>
  <c r="E13" i="2"/>
  <c r="E2" i="2"/>
  <c r="D3" i="2"/>
  <c r="D4" i="2"/>
  <c r="D5" i="2"/>
  <c r="D6" i="2"/>
  <c r="D7" i="2"/>
  <c r="D8" i="2"/>
  <c r="D9" i="2"/>
  <c r="D10" i="2"/>
  <c r="D11" i="2"/>
  <c r="D12" i="2"/>
  <c r="D13" i="2"/>
  <c r="D2" i="2"/>
  <c r="N14" i="2" l="1"/>
  <c r="L14" i="2"/>
  <c r="M14" i="2"/>
</calcChain>
</file>

<file path=xl/sharedStrings.xml><?xml version="1.0" encoding="utf-8"?>
<sst xmlns="http://schemas.openxmlformats.org/spreadsheetml/2006/main" count="128" uniqueCount="87">
  <si>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</si>
  <si>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</si>
  <si>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</si>
  <si>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</si>
  <si>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</si>
  <si>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</si>
  <si>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</si>
  <si>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</si>
  <si>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</si>
  <si>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</si>
  <si>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</si>
  <si>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</si>
  <si>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</si>
  <si>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</si>
  <si>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</si>
  <si>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</si>
  <si>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</si>
  <si>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</si>
  <si>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</si>
  <si>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</si>
  <si>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</si>
  <si>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</si>
  <si>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</si>
  <si>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</si>
  <si>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</si>
  <si>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</si>
  <si>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</si>
  <si>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</si>
  <si>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</si>
  <si>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</si>
  <si>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</si>
  <si>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</si>
  <si>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</si>
  <si>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</si>
  <si>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</si>
  <si>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</si>
  <si>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</si>
  <si>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</si>
  <si>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</si>
  <si>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</si>
  <si>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</si>
  <si>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 xml:space="preserve">GASTOS PERSONALES                                                                                   </t>
  </si>
  <si>
    <t xml:space="preserve">BIENES Y SERVICIOS DE CONSUMO                                                                       </t>
  </si>
  <si>
    <t xml:space="preserve">GASTOS FINANCIEROS                                                                                  </t>
  </si>
  <si>
    <t xml:space="preserve">OTROS GASTOS                                                                                        </t>
  </si>
  <si>
    <t xml:space="preserve">TRANSFERENCIAS CORRIENTES                                                                           </t>
  </si>
  <si>
    <t xml:space="preserve">BIENES Y SERVICIOS DE INVERSION                                                                     </t>
  </si>
  <si>
    <t xml:space="preserve">OBRAS PUBLICAS                                                                                      </t>
  </si>
  <si>
    <t xml:space="preserve">BIENES DE LARGA DURACION                                                                            </t>
  </si>
  <si>
    <t xml:space="preserve">AMORTIZACION DE LA DEUDA PUBLICA                                                                    </t>
  </si>
  <si>
    <t xml:space="preserve">PASIVO CIRCULANTE                                                                                   </t>
  </si>
  <si>
    <t>CODIGO</t>
  </si>
  <si>
    <t>PARTIDA</t>
  </si>
  <si>
    <t>REFORMA</t>
  </si>
  <si>
    <t>CODIFICADO</t>
  </si>
  <si>
    <t>COMPROMISO</t>
  </si>
  <si>
    <t>DEVENGADO</t>
  </si>
  <si>
    <t>PAGADO</t>
  </si>
  <si>
    <t xml:space="preserve">5100      </t>
  </si>
  <si>
    <t xml:space="preserve">5300      </t>
  </si>
  <si>
    <t xml:space="preserve">5600      </t>
  </si>
  <si>
    <t xml:space="preserve">5700      </t>
  </si>
  <si>
    <t xml:space="preserve">5800      </t>
  </si>
  <si>
    <t xml:space="preserve">6100      </t>
  </si>
  <si>
    <t xml:space="preserve">6300      </t>
  </si>
  <si>
    <t xml:space="preserve">7300      </t>
  </si>
  <si>
    <t xml:space="preserve">7500      </t>
  </si>
  <si>
    <t xml:space="preserve">8400      </t>
  </si>
  <si>
    <t xml:space="preserve">9600      </t>
  </si>
  <si>
    <t xml:space="preserve">9700      </t>
  </si>
  <si>
    <t>TOTALES</t>
  </si>
  <si>
    <t>ASIGNACION
INICIAL</t>
  </si>
  <si>
    <t>SALDO POR
COMPROM.</t>
  </si>
  <si>
    <t>SALDO POR
DEVENGAR</t>
  </si>
  <si>
    <t>DISP. FONDOS</t>
  </si>
  <si>
    <t>SALDO DISP.</t>
  </si>
  <si>
    <t>GASTOS CORRIENTES</t>
  </si>
  <si>
    <t>GASTOS DE PRODUCCION</t>
  </si>
  <si>
    <t>GASTOS DE INVERSION</t>
  </si>
  <si>
    <t>GASTOS DE CAPITAL</t>
  </si>
  <si>
    <t>AMORTIZACION DE LA DEUDA</t>
  </si>
  <si>
    <t>PASIVO CIRCULANTE</t>
  </si>
  <si>
    <t>Empresa Pública Municipal de Agua Potable y Alcantarillado de Santo Domingo</t>
  </si>
  <si>
    <t>SUBGERENCIA FINANCIERA</t>
  </si>
  <si>
    <t>2753-357  EXT 416</t>
  </si>
  <si>
    <t>edwin.andrade@epmapasd.gob.ec</t>
  </si>
  <si>
    <t>ING. EDWIN 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</si>
</sst>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[$-10C0A]#,##0.00;\(#,##0.00\)"/>
  </numFmts>
  <fonts count="15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b/>
      <sz val="12"/>
      <color rgb="FF000000"/>
      <name val="Calibri"/>
    </font>
    <font>
      <sz val="11"/>
      <color theme="1"/>
      <name val="Calibri"/>
      <scheme val="minor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" xfId="0" applyFont="1" applyBorder="1" applyAlignment="1" applyProtection="1">
      <alignment horizontal="center" vertical="top" wrapText="1" readingOrder="1"/>
      <protection locked="0"/>
    </xf>
    <xf numFmtId="0" fontId="6" fillId="0" borderId="2" xfId="0" applyFont="1" applyBorder="1" applyAlignment="1" applyProtection="1">
      <alignment vertical="top" wrapText="1" readingOrder="1"/>
      <protection locked="0"/>
    </xf>
    <xf numFmtId="0" fontId="5" fillId="0" borderId="2" xfId="0" applyFont="1" applyBorder="1" applyAlignment="1" applyProtection="1">
      <alignment vertical="top" wrapText="1" readingOrder="1"/>
      <protection locked="0"/>
    </xf>
    <xf numFmtId="164" fontId="5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2" xfId="0" applyFont="1" applyBorder="1" applyAlignment="1" applyProtection="1">
      <alignment vertical="top" wrapText="1" readingOrder="1"/>
      <protection locked="0"/>
    </xf>
    <xf numFmtId="4" fontId="7" fillId="0" borderId="2" xfId="0" applyNumberFormat="1" applyFont="1" applyBorder="1" applyAlignment="1" applyProtection="1">
      <alignment horizontal="right" vertical="top" wrapText="1" readingOrder="1"/>
      <protection locked="0"/>
    </xf>
    <xf numFmtId="0" fontId="5" fillId="0" borderId="2" xfId="0" applyFont="1" applyBorder="1" applyAlignment="1" applyProtection="1">
      <alignment horizontal="right" vertical="top" wrapText="1" readingOrder="1"/>
      <protection locked="0"/>
    </xf>
    <xf numFmtId="4" fontId="5" fillId="0" borderId="2" xfId="0" applyNumberFormat="1" applyFont="1" applyBorder="1" applyAlignment="1" applyProtection="1">
      <alignment horizontal="right" vertical="top" wrapText="1" readingOrder="1"/>
      <protection locked="0"/>
    </xf>
    <xf numFmtId="43" fontId="8" fillId="0" borderId="2" xfId="1" applyFont="1" applyBorder="1"/>
    <xf numFmtId="0" fontId="0" fillId="0" borderId="2" xfId="0" applyBorder="1"/>
    <xf numFmtId="43" fontId="8" fillId="0" borderId="2" xfId="0" applyNumberFormat="1" applyFont="1" applyBorder="1"/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/>
    <xf numFmtId="4" fontId="10" fillId="4" borderId="2" xfId="1" applyNumberFormat="1" applyFont="1" applyFill="1" applyBorder="1" applyAlignment="1">
      <alignment horizontal="right" vertical="top"/>
    </xf>
    <xf numFmtId="9" fontId="10" fillId="4" borderId="2" xfId="2" applyFont="1" applyFill="1" applyBorder="1" applyAlignment="1">
      <alignment horizontal="center" vertical="top"/>
    </xf>
    <xf numFmtId="0" fontId="0" fillId="0" borderId="0" xfId="0"/>
    <xf numFmtId="0" fontId="11" fillId="0" borderId="1" xfId="3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2</xdr:col>
      <xdr:colOff>676275</xdr:colOff>
      <xdr:row>3</xdr:row>
      <xdr:rowOff>219075</xdr:rowOff>
    </xdr:to>
    <xdr:pic>
      <xdr:nvPicPr>
        <xdr:cNvPr id="2" name="Picture 0" descr="8c0dfb01c2f3478796ea98d0c50d5ec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61925"/>
          <a:ext cx="67627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dwin.andrade@epmapasd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zoomScale="96" zoomScaleNormal="96" workbookViewId="0">
      <selection activeCell="A16" sqref="A16"/>
    </sheetView>
  </sheetViews>
  <sheetFormatPr baseColWidth="10" defaultColWidth="14.42578125" defaultRowHeight="15" customHeight="1" x14ac:dyDescent="0.2"/>
  <cols>
    <col min="1" max="1" width="10" style="19" customWidth="1"/>
    <col min="2" max="2" width="21.7109375" style="19" customWidth="1"/>
    <col min="3" max="3" width="29" style="19" customWidth="1"/>
    <col min="4" max="4" width="12.85546875" style="19" customWidth="1"/>
    <col min="5" max="5" width="13.85546875" style="19" customWidth="1"/>
    <col min="6" max="6" width="13.140625" style="19" customWidth="1"/>
    <col min="7" max="7" width="13.42578125" style="19" customWidth="1"/>
    <col min="8" max="8" width="13.85546875" style="19" customWidth="1"/>
    <col min="9" max="9" width="13.140625" style="19" customWidth="1"/>
    <col min="10" max="10" width="13.85546875" style="19" customWidth="1"/>
    <col min="11" max="14" width="11.85546875" style="19" customWidth="1"/>
    <col min="15" max="26" width="10" style="19" customWidth="1"/>
    <col min="27" max="16384" width="14.42578125" style="19"/>
  </cols>
  <sheetData>
    <row r="1" spans="1:14" ht="37.5" customHeight="1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  <c r="M1" s="18" t="s">
        <v>12</v>
      </c>
      <c r="N1" s="18" t="s">
        <v>13</v>
      </c>
    </row>
    <row r="2" spans="1:14" ht="39" customHeight="1" x14ac:dyDescent="0.2">
      <c r="A2" s="8">
        <v>510000</v>
      </c>
      <c r="B2" s="8" t="s">
        <v>76</v>
      </c>
      <c r="C2" s="8" t="s">
        <v>41</v>
      </c>
      <c r="D2" s="21">
        <f>+Hoja1!D13</f>
        <v>2892108.54</v>
      </c>
      <c r="E2" s="21">
        <f>+Hoja1!E13</f>
        <v>-123429.93</v>
      </c>
      <c r="F2" s="21">
        <f>+D2+E2</f>
        <v>2768678.61</v>
      </c>
      <c r="G2" s="21">
        <v>1991705.7099999997</v>
      </c>
      <c r="H2" s="21">
        <v>1541216.91</v>
      </c>
      <c r="I2" s="21">
        <v>1541216.91</v>
      </c>
      <c r="J2" s="21">
        <v>1412836.45</v>
      </c>
      <c r="K2" s="21">
        <f>+G2-H2</f>
        <v>450488.79999999981</v>
      </c>
      <c r="L2" s="21">
        <f>+H2-I2</f>
        <v>0</v>
      </c>
      <c r="M2" s="21">
        <f>+I2-J2</f>
        <v>128380.45999999996</v>
      </c>
      <c r="N2" s="22">
        <f>+I2/F2</f>
        <v>0.55666154404248458</v>
      </c>
    </row>
    <row r="3" spans="1:14" ht="38.25" customHeight="1" x14ac:dyDescent="0.2">
      <c r="A3" s="8">
        <v>530000</v>
      </c>
      <c r="B3" s="8" t="s">
        <v>76</v>
      </c>
      <c r="C3" s="8" t="s">
        <v>42</v>
      </c>
      <c r="D3" s="21">
        <f>+Hoja1!D14</f>
        <v>1702420.63</v>
      </c>
      <c r="E3" s="21">
        <f>+Hoja1!E14</f>
        <v>99937.67</v>
      </c>
      <c r="F3" s="21">
        <f t="shared" ref="F3:F13" si="0">+D3+E3</f>
        <v>1802358.2999999998</v>
      </c>
      <c r="G3" s="21">
        <v>1446747.72</v>
      </c>
      <c r="H3" s="21">
        <v>903101.31</v>
      </c>
      <c r="I3" s="21">
        <v>903099.4</v>
      </c>
      <c r="J3" s="21">
        <v>898427.66</v>
      </c>
      <c r="K3" s="21">
        <f t="shared" ref="K3:K13" si="1">+G3-H3</f>
        <v>543646.40999999992</v>
      </c>
      <c r="L3" s="21">
        <f t="shared" ref="L3:L13" si="2">+H3-I3</f>
        <v>1.9100000000325963</v>
      </c>
      <c r="M3" s="21">
        <f t="shared" ref="M3:M13" si="3">+I3-J3</f>
        <v>4671.7399999999907</v>
      </c>
      <c r="N3" s="22">
        <f t="shared" ref="N3:N13" si="4">+I3/F3</f>
        <v>0.50106540969129176</v>
      </c>
    </row>
    <row r="4" spans="1:14" ht="12" x14ac:dyDescent="0.2">
      <c r="A4" s="8">
        <v>560000</v>
      </c>
      <c r="B4" s="8" t="s">
        <v>76</v>
      </c>
      <c r="C4" s="8" t="s">
        <v>43</v>
      </c>
      <c r="D4" s="21">
        <f>+Hoja1!D15</f>
        <v>1997752.14</v>
      </c>
      <c r="E4" s="21">
        <f>+Hoja1!E15</f>
        <v>135872.51999999999</v>
      </c>
      <c r="F4" s="21">
        <f t="shared" si="0"/>
        <v>2133624.6599999997</v>
      </c>
      <c r="G4" s="21">
        <v>1988203.21</v>
      </c>
      <c r="H4" s="21">
        <v>1988203.21</v>
      </c>
      <c r="I4" s="21">
        <v>1774113.56</v>
      </c>
      <c r="J4" s="21">
        <v>1774113.56</v>
      </c>
      <c r="K4" s="21">
        <f t="shared" si="1"/>
        <v>0</v>
      </c>
      <c r="L4" s="21">
        <f t="shared" si="2"/>
        <v>214089.64999999991</v>
      </c>
      <c r="M4" s="21">
        <f t="shared" si="3"/>
        <v>0</v>
      </c>
      <c r="N4" s="22">
        <f t="shared" si="4"/>
        <v>0.83150218183173807</v>
      </c>
    </row>
    <row r="5" spans="1:14" ht="12" x14ac:dyDescent="0.2">
      <c r="A5" s="8">
        <v>570000</v>
      </c>
      <c r="B5" s="8" t="s">
        <v>76</v>
      </c>
      <c r="C5" s="8" t="s">
        <v>44</v>
      </c>
      <c r="D5" s="21">
        <f>+Hoja1!D16</f>
        <v>240466.9</v>
      </c>
      <c r="E5" s="21">
        <f>+Hoja1!E16</f>
        <v>47543.24</v>
      </c>
      <c r="F5" s="21">
        <f t="shared" si="0"/>
        <v>288010.14</v>
      </c>
      <c r="G5" s="21">
        <v>227608.66000000003</v>
      </c>
      <c r="H5" s="21">
        <v>199119.44</v>
      </c>
      <c r="I5" s="21">
        <v>197366.77</v>
      </c>
      <c r="J5" s="21">
        <v>197364.29</v>
      </c>
      <c r="K5" s="21">
        <f t="shared" si="1"/>
        <v>28489.22000000003</v>
      </c>
      <c r="L5" s="21">
        <f t="shared" si="2"/>
        <v>1752.6700000000128</v>
      </c>
      <c r="M5" s="21">
        <f t="shared" si="3"/>
        <v>2.4799999999813735</v>
      </c>
      <c r="N5" s="22">
        <f t="shared" si="4"/>
        <v>0.68527715725564375</v>
      </c>
    </row>
    <row r="6" spans="1:14" ht="12" x14ac:dyDescent="0.2">
      <c r="A6" s="8">
        <v>580000</v>
      </c>
      <c r="B6" s="8" t="s">
        <v>76</v>
      </c>
      <c r="C6" s="8" t="s">
        <v>45</v>
      </c>
      <c r="D6" s="21">
        <f>+Hoja1!D17</f>
        <v>72000</v>
      </c>
      <c r="E6" s="21">
        <f>+Hoja1!E17</f>
        <v>0</v>
      </c>
      <c r="F6" s="21">
        <f t="shared" si="0"/>
        <v>72000</v>
      </c>
      <c r="G6" s="21">
        <v>0</v>
      </c>
      <c r="H6" s="21">
        <v>0</v>
      </c>
      <c r="I6" s="21">
        <v>0</v>
      </c>
      <c r="J6" s="21">
        <v>0</v>
      </c>
      <c r="K6" s="21">
        <f t="shared" si="1"/>
        <v>0</v>
      </c>
      <c r="L6" s="21">
        <f t="shared" si="2"/>
        <v>0</v>
      </c>
      <c r="M6" s="21">
        <f t="shared" si="3"/>
        <v>0</v>
      </c>
      <c r="N6" s="22">
        <f t="shared" si="4"/>
        <v>0</v>
      </c>
    </row>
    <row r="7" spans="1:14" ht="24" x14ac:dyDescent="0.2">
      <c r="A7" s="8">
        <v>610000</v>
      </c>
      <c r="B7" s="8" t="s">
        <v>77</v>
      </c>
      <c r="C7" s="8" t="s">
        <v>41</v>
      </c>
      <c r="D7" s="21">
        <f>+Hoja1!D18</f>
        <v>2960420.78</v>
      </c>
      <c r="E7" s="21">
        <f>+Hoja1!E18</f>
        <v>43944.26</v>
      </c>
      <c r="F7" s="21">
        <f t="shared" si="0"/>
        <v>3004365.0399999996</v>
      </c>
      <c r="G7" s="21">
        <v>2109242.1300000004</v>
      </c>
      <c r="H7" s="21">
        <v>1944308.91</v>
      </c>
      <c r="I7" s="21">
        <v>1944308.91</v>
      </c>
      <c r="J7" s="21">
        <v>1780465.49</v>
      </c>
      <c r="K7" s="21">
        <f t="shared" si="1"/>
        <v>164933.22000000044</v>
      </c>
      <c r="L7" s="21">
        <f t="shared" si="2"/>
        <v>0</v>
      </c>
      <c r="M7" s="21">
        <f t="shared" si="3"/>
        <v>163843.41999999993</v>
      </c>
      <c r="N7" s="22">
        <f t="shared" si="4"/>
        <v>0.64716134161912631</v>
      </c>
    </row>
    <row r="8" spans="1:14" ht="24" x14ac:dyDescent="0.2">
      <c r="A8" s="8">
        <v>630000</v>
      </c>
      <c r="B8" s="8" t="s">
        <v>77</v>
      </c>
      <c r="C8" s="8" t="s">
        <v>42</v>
      </c>
      <c r="D8" s="21">
        <f>+Hoja1!D19</f>
        <v>4196261.34</v>
      </c>
      <c r="E8" s="21">
        <f>+Hoja1!E19</f>
        <v>-411194.45</v>
      </c>
      <c r="F8" s="21">
        <f t="shared" si="0"/>
        <v>3785066.8899999997</v>
      </c>
      <c r="G8" s="21">
        <v>3546639.8699999996</v>
      </c>
      <c r="H8" s="21">
        <v>1609313.5</v>
      </c>
      <c r="I8" s="21">
        <v>1609313.5</v>
      </c>
      <c r="J8" s="21">
        <v>1603328.83</v>
      </c>
      <c r="K8" s="21">
        <f t="shared" si="1"/>
        <v>1937326.3699999996</v>
      </c>
      <c r="L8" s="21">
        <f t="shared" si="2"/>
        <v>0</v>
      </c>
      <c r="M8" s="21">
        <f t="shared" si="3"/>
        <v>5984.6699999999255</v>
      </c>
      <c r="N8" s="22">
        <f t="shared" si="4"/>
        <v>0.42517438839766453</v>
      </c>
    </row>
    <row r="9" spans="1:14" ht="24" x14ac:dyDescent="0.2">
      <c r="A9" s="8">
        <v>730000</v>
      </c>
      <c r="B9" s="8" t="s">
        <v>78</v>
      </c>
      <c r="C9" s="8" t="s">
        <v>46</v>
      </c>
      <c r="D9" s="21">
        <f>+Hoja1!D20</f>
        <v>799579.49</v>
      </c>
      <c r="E9" s="21">
        <f>+Hoja1!E20</f>
        <v>82471.679999999993</v>
      </c>
      <c r="F9" s="21">
        <f t="shared" si="0"/>
        <v>882051.16999999993</v>
      </c>
      <c r="G9" s="21">
        <v>728697.7</v>
      </c>
      <c r="H9" s="21">
        <v>520277.71</v>
      </c>
      <c r="I9" s="21">
        <v>520277.71</v>
      </c>
      <c r="J9" s="21">
        <v>520187.57</v>
      </c>
      <c r="K9" s="21">
        <f t="shared" si="1"/>
        <v>208419.98999999993</v>
      </c>
      <c r="L9" s="21">
        <f t="shared" si="2"/>
        <v>0</v>
      </c>
      <c r="M9" s="21">
        <f t="shared" si="3"/>
        <v>90.14000000001397</v>
      </c>
      <c r="N9" s="22">
        <f t="shared" si="4"/>
        <v>0.58984980429196654</v>
      </c>
    </row>
    <row r="10" spans="1:14" ht="12" x14ac:dyDescent="0.2">
      <c r="A10" s="8">
        <v>750000</v>
      </c>
      <c r="B10" s="8" t="s">
        <v>78</v>
      </c>
      <c r="C10" s="8" t="s">
        <v>47</v>
      </c>
      <c r="D10" s="21">
        <f>+Hoja1!D21</f>
        <v>30278374.190000001</v>
      </c>
      <c r="E10" s="21">
        <f>+Hoja1!E21</f>
        <v>-10102016.550000001</v>
      </c>
      <c r="F10" s="21">
        <f t="shared" si="0"/>
        <v>20176357.640000001</v>
      </c>
      <c r="G10" s="21">
        <v>12886278.58</v>
      </c>
      <c r="H10" s="21">
        <v>10335928.4</v>
      </c>
      <c r="I10" s="21">
        <v>10335928.359999999</v>
      </c>
      <c r="J10" s="21">
        <v>3181655.76</v>
      </c>
      <c r="K10" s="21">
        <f t="shared" si="1"/>
        <v>2550350.1799999997</v>
      </c>
      <c r="L10" s="21">
        <f t="shared" si="2"/>
        <v>4.0000000968575478E-2</v>
      </c>
      <c r="M10" s="21">
        <f t="shared" si="3"/>
        <v>7154272.5999999996</v>
      </c>
      <c r="N10" s="22">
        <f t="shared" si="4"/>
        <v>0.51227920045929554</v>
      </c>
    </row>
    <row r="11" spans="1:14" ht="12" x14ac:dyDescent="0.2">
      <c r="A11" s="8">
        <v>840000</v>
      </c>
      <c r="B11" s="8" t="s">
        <v>79</v>
      </c>
      <c r="C11" s="8" t="s">
        <v>48</v>
      </c>
      <c r="D11" s="21">
        <f>+Hoja1!D22</f>
        <v>503053.21</v>
      </c>
      <c r="E11" s="21">
        <f>+Hoja1!E22</f>
        <v>292595.89</v>
      </c>
      <c r="F11" s="21">
        <f t="shared" si="0"/>
        <v>795649.10000000009</v>
      </c>
      <c r="G11" s="21">
        <v>685256.63</v>
      </c>
      <c r="H11" s="21">
        <v>111186.55</v>
      </c>
      <c r="I11" s="21">
        <v>111186.55</v>
      </c>
      <c r="J11" s="21">
        <v>110648.27</v>
      </c>
      <c r="K11" s="21">
        <f t="shared" si="1"/>
        <v>574070.07999999996</v>
      </c>
      <c r="L11" s="21">
        <f t="shared" si="2"/>
        <v>0</v>
      </c>
      <c r="M11" s="21">
        <f t="shared" si="3"/>
        <v>538.27999999999884</v>
      </c>
      <c r="N11" s="22">
        <f t="shared" si="4"/>
        <v>0.13974319835213789</v>
      </c>
    </row>
    <row r="12" spans="1:14" ht="24" x14ac:dyDescent="0.2">
      <c r="A12" s="8">
        <v>960000</v>
      </c>
      <c r="B12" s="8" t="s">
        <v>80</v>
      </c>
      <c r="C12" s="8" t="s">
        <v>49</v>
      </c>
      <c r="D12" s="21">
        <f>+Hoja1!D23</f>
        <v>1128341.72</v>
      </c>
      <c r="E12" s="21">
        <f>+Hoja1!E23</f>
        <v>184408.83</v>
      </c>
      <c r="F12" s="21">
        <f t="shared" si="0"/>
        <v>1312750.55</v>
      </c>
      <c r="G12" s="21">
        <v>1188932.04</v>
      </c>
      <c r="H12" s="21">
        <v>1188932.04</v>
      </c>
      <c r="I12" s="21">
        <v>1053135.93</v>
      </c>
      <c r="J12" s="21">
        <v>1053135.93</v>
      </c>
      <c r="K12" s="21">
        <f t="shared" si="1"/>
        <v>0</v>
      </c>
      <c r="L12" s="21">
        <f t="shared" si="2"/>
        <v>135796.1100000001</v>
      </c>
      <c r="M12" s="21">
        <f t="shared" si="3"/>
        <v>0</v>
      </c>
      <c r="N12" s="22">
        <f t="shared" si="4"/>
        <v>0.80223613694162987</v>
      </c>
    </row>
    <row r="13" spans="1:14" ht="12" x14ac:dyDescent="0.2">
      <c r="A13" s="8">
        <v>970000</v>
      </c>
      <c r="B13" s="8" t="s">
        <v>81</v>
      </c>
      <c r="C13" s="8" t="s">
        <v>50</v>
      </c>
      <c r="D13" s="21">
        <f>+Hoja1!D24</f>
        <v>950000</v>
      </c>
      <c r="E13" s="21">
        <f>+Hoja1!E24</f>
        <v>-561404.89</v>
      </c>
      <c r="F13" s="21">
        <f t="shared" si="0"/>
        <v>388595.11</v>
      </c>
      <c r="G13" s="21">
        <v>177854.83</v>
      </c>
      <c r="H13" s="21">
        <v>175424.83</v>
      </c>
      <c r="I13" s="21">
        <v>175424.83</v>
      </c>
      <c r="J13" s="21">
        <v>175424.83</v>
      </c>
      <c r="K13" s="21">
        <f t="shared" si="1"/>
        <v>2430</v>
      </c>
      <c r="L13" s="21">
        <f t="shared" si="2"/>
        <v>0</v>
      </c>
      <c r="M13" s="21">
        <f t="shared" si="3"/>
        <v>0</v>
      </c>
      <c r="N13" s="22">
        <f t="shared" si="4"/>
        <v>0.45143344701378252</v>
      </c>
    </row>
    <row r="14" spans="1:14" ht="12" x14ac:dyDescent="0.2">
      <c r="A14" s="20"/>
      <c r="B14" s="20"/>
      <c r="C14" s="20"/>
      <c r="D14" s="21">
        <f>+D2+D3+D4+D5+D6+D7+D8+D9+D10+D11+D12+D13</f>
        <v>47720778.940000005</v>
      </c>
      <c r="E14" s="21">
        <f t="shared" ref="E14:M14" si="5">+E2+E3+E4+E5+E6+E7+E8+E9+E10+E11+E12+E13</f>
        <v>-10311271.73</v>
      </c>
      <c r="F14" s="21">
        <f t="shared" si="5"/>
        <v>37409507.210000001</v>
      </c>
      <c r="G14" s="21">
        <f t="shared" si="5"/>
        <v>26977167.079999994</v>
      </c>
      <c r="H14" s="21">
        <f t="shared" si="5"/>
        <v>20517012.809999999</v>
      </c>
      <c r="I14" s="21">
        <f t="shared" si="5"/>
        <v>20165372.429999996</v>
      </c>
      <c r="J14" s="21">
        <f t="shared" si="5"/>
        <v>12707588.639999999</v>
      </c>
      <c r="K14" s="21">
        <f t="shared" si="5"/>
        <v>6460154.2699999996</v>
      </c>
      <c r="L14" s="21">
        <f t="shared" si="5"/>
        <v>351640.38000000105</v>
      </c>
      <c r="M14" s="21">
        <f t="shared" si="5"/>
        <v>7457783.79</v>
      </c>
      <c r="N14" s="22">
        <f>+I14/F14</f>
        <v>0.53904405414379675</v>
      </c>
    </row>
    <row r="15" spans="1:14" ht="12" x14ac:dyDescent="0.2"/>
    <row r="16" spans="1:14" ht="12" x14ac:dyDescent="0.2"/>
    <row r="17" ht="12" x14ac:dyDescent="0.2"/>
    <row r="18" ht="12" x14ac:dyDescent="0.2"/>
    <row r="19" ht="12" x14ac:dyDescent="0.2"/>
    <row r="20" ht="12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opLeftCell="A9" workbookViewId="0">
      <selection activeCell="I13" sqref="I13:I24"/>
    </sheetView>
  </sheetViews>
  <sheetFormatPr baseColWidth="10" defaultColWidth="15.85546875" defaultRowHeight="15" x14ac:dyDescent="0.25"/>
  <cols>
    <col min="1" max="1" width="15.85546875" customWidth="1"/>
  </cols>
  <sheetData>
    <row r="1" spans="2:11" x14ac:dyDescent="0.25">
      <c r="D1" s="26"/>
      <c r="E1" s="26"/>
      <c r="F1" s="26"/>
      <c r="G1" s="26"/>
      <c r="H1" s="26"/>
      <c r="I1" s="26"/>
      <c r="J1" s="26"/>
      <c r="K1" s="26"/>
    </row>
    <row r="2" spans="2:11" x14ac:dyDescent="0.25">
      <c r="C2" s="26"/>
      <c r="D2" s="26"/>
      <c r="E2" s="26"/>
      <c r="F2" s="26"/>
      <c r="G2" s="26"/>
      <c r="H2" s="26"/>
      <c r="I2" s="26"/>
      <c r="J2" s="26"/>
      <c r="K2" s="26"/>
    </row>
    <row r="3" spans="2:11" x14ac:dyDescent="0.25">
      <c r="C3" s="26"/>
    </row>
    <row r="4" spans="2:11" x14ac:dyDescent="0.25">
      <c r="C4" s="26"/>
      <c r="D4" s="26"/>
      <c r="E4" s="26"/>
      <c r="F4" s="26"/>
      <c r="G4" s="26"/>
      <c r="H4" s="26"/>
      <c r="I4" s="26"/>
      <c r="J4" s="26"/>
      <c r="K4" s="26"/>
    </row>
    <row r="6" spans="2:11" x14ac:dyDescent="0.25">
      <c r="D6" s="26"/>
      <c r="E6" s="26"/>
      <c r="F6" s="26"/>
      <c r="G6" s="26"/>
      <c r="H6" s="26"/>
      <c r="I6" s="26"/>
      <c r="J6" s="26"/>
      <c r="K6" s="26"/>
    </row>
    <row r="8" spans="2:11" x14ac:dyDescent="0.25">
      <c r="C8" s="26"/>
      <c r="D8" s="26"/>
      <c r="E8" s="26"/>
      <c r="F8" s="26"/>
      <c r="G8" s="26"/>
    </row>
    <row r="11" spans="2:11" ht="22.5" x14ac:dyDescent="0.25">
      <c r="B11" s="7" t="s">
        <v>51</v>
      </c>
      <c r="C11" s="7" t="s">
        <v>52</v>
      </c>
      <c r="D11" s="7" t="s">
        <v>71</v>
      </c>
      <c r="E11" s="7" t="s">
        <v>53</v>
      </c>
      <c r="F11" s="7" t="s">
        <v>54</v>
      </c>
      <c r="G11" s="7" t="s">
        <v>55</v>
      </c>
      <c r="H11" s="7" t="s">
        <v>56</v>
      </c>
      <c r="I11" s="7" t="s">
        <v>57</v>
      </c>
      <c r="J11" s="7" t="s">
        <v>72</v>
      </c>
      <c r="K11" s="7" t="s">
        <v>73</v>
      </c>
    </row>
    <row r="12" spans="2:11" x14ac:dyDescent="0.25">
      <c r="B12" s="9"/>
      <c r="C12" s="9"/>
      <c r="D12" s="10"/>
      <c r="E12" s="10"/>
      <c r="F12" s="10"/>
      <c r="G12" s="10"/>
      <c r="H12" s="10"/>
      <c r="I12" s="10"/>
      <c r="J12" s="10"/>
      <c r="K12" s="10"/>
    </row>
    <row r="13" spans="2:11" ht="22.5" x14ac:dyDescent="0.25">
      <c r="B13" s="11" t="s">
        <v>58</v>
      </c>
      <c r="C13" s="11" t="s">
        <v>41</v>
      </c>
      <c r="D13" s="12">
        <v>2892108.54</v>
      </c>
      <c r="E13" s="12">
        <v>-123429.93</v>
      </c>
      <c r="F13" s="12">
        <v>2768678.61</v>
      </c>
      <c r="G13" s="12">
        <v>1541216.91</v>
      </c>
      <c r="H13" s="12">
        <v>1541216.91</v>
      </c>
      <c r="I13" s="12">
        <v>1412836.45</v>
      </c>
      <c r="J13" s="12">
        <v>1227461.7</v>
      </c>
      <c r="K13" s="12">
        <v>1227461.7</v>
      </c>
    </row>
    <row r="14" spans="2:11" ht="22.5" x14ac:dyDescent="0.25">
      <c r="B14" s="11" t="s">
        <v>59</v>
      </c>
      <c r="C14" s="11" t="s">
        <v>42</v>
      </c>
      <c r="D14" s="12">
        <v>1702420.63</v>
      </c>
      <c r="E14" s="12">
        <v>99937.67</v>
      </c>
      <c r="F14" s="12">
        <v>1802358.3</v>
      </c>
      <c r="G14" s="12">
        <v>903101.31</v>
      </c>
      <c r="H14" s="12">
        <v>903099.4</v>
      </c>
      <c r="I14" s="12">
        <v>898427.66</v>
      </c>
      <c r="J14" s="12">
        <v>899256.99</v>
      </c>
      <c r="K14" s="12">
        <v>899258.9</v>
      </c>
    </row>
    <row r="15" spans="2:11" ht="22.5" x14ac:dyDescent="0.25">
      <c r="B15" s="11" t="s">
        <v>60</v>
      </c>
      <c r="C15" s="11" t="s">
        <v>43</v>
      </c>
      <c r="D15" s="12">
        <v>1997752.14</v>
      </c>
      <c r="E15" s="12">
        <v>135872.51999999999</v>
      </c>
      <c r="F15" s="12">
        <v>2133624.66</v>
      </c>
      <c r="G15" s="12">
        <v>1988203.21</v>
      </c>
      <c r="H15" s="12">
        <v>1774113.56</v>
      </c>
      <c r="I15" s="12">
        <v>1774113.56</v>
      </c>
      <c r="J15" s="12">
        <v>145421.45000000001</v>
      </c>
      <c r="K15" s="12">
        <v>359511.1</v>
      </c>
    </row>
    <row r="16" spans="2:11" x14ac:dyDescent="0.25">
      <c r="B16" s="11" t="s">
        <v>61</v>
      </c>
      <c r="C16" s="11" t="s">
        <v>44</v>
      </c>
      <c r="D16" s="12">
        <v>240466.9</v>
      </c>
      <c r="E16" s="12">
        <v>47543.24</v>
      </c>
      <c r="F16" s="12">
        <v>288010.14</v>
      </c>
      <c r="G16" s="12">
        <v>199119.44</v>
      </c>
      <c r="H16" s="12">
        <v>197366.77</v>
      </c>
      <c r="I16" s="12">
        <v>197364.29</v>
      </c>
      <c r="J16" s="12">
        <v>88890.7</v>
      </c>
      <c r="K16" s="12">
        <v>90643.37</v>
      </c>
    </row>
    <row r="17" spans="2:11" ht="22.5" x14ac:dyDescent="0.25">
      <c r="B17" s="11" t="s">
        <v>62</v>
      </c>
      <c r="C17" s="11" t="s">
        <v>45</v>
      </c>
      <c r="D17" s="12">
        <v>72000</v>
      </c>
      <c r="E17" s="12">
        <v>0</v>
      </c>
      <c r="F17" s="12">
        <v>72000</v>
      </c>
      <c r="G17" s="12">
        <v>0</v>
      </c>
      <c r="H17" s="12">
        <v>0</v>
      </c>
      <c r="I17" s="12">
        <v>0</v>
      </c>
      <c r="J17" s="12">
        <v>72000</v>
      </c>
      <c r="K17" s="12">
        <v>72000</v>
      </c>
    </row>
    <row r="18" spans="2:11" ht="22.5" x14ac:dyDescent="0.25">
      <c r="B18" s="11" t="s">
        <v>63</v>
      </c>
      <c r="C18" s="11" t="s">
        <v>41</v>
      </c>
      <c r="D18" s="12">
        <v>2960420.78</v>
      </c>
      <c r="E18" s="12">
        <v>43944.26</v>
      </c>
      <c r="F18" s="12">
        <v>3004365.04</v>
      </c>
      <c r="G18" s="12">
        <v>1944308.91</v>
      </c>
      <c r="H18" s="12">
        <v>1944308.91</v>
      </c>
      <c r="I18" s="12">
        <v>1780465.49</v>
      </c>
      <c r="J18" s="12">
        <v>1060056.1299999999</v>
      </c>
      <c r="K18" s="12">
        <v>1060056.1299999999</v>
      </c>
    </row>
    <row r="19" spans="2:11" ht="22.5" x14ac:dyDescent="0.25">
      <c r="B19" s="11" t="s">
        <v>64</v>
      </c>
      <c r="C19" s="11" t="s">
        <v>42</v>
      </c>
      <c r="D19" s="12">
        <v>4196261.34</v>
      </c>
      <c r="E19" s="12">
        <v>-411194.45</v>
      </c>
      <c r="F19" s="12">
        <v>3785066.89</v>
      </c>
      <c r="G19" s="12">
        <v>1609313.5</v>
      </c>
      <c r="H19" s="12">
        <v>1609313.5</v>
      </c>
      <c r="I19" s="12">
        <v>1603328.83</v>
      </c>
      <c r="J19" s="12">
        <v>2175753.39</v>
      </c>
      <c r="K19" s="12">
        <v>2175753.39</v>
      </c>
    </row>
    <row r="20" spans="2:11" ht="22.5" x14ac:dyDescent="0.25">
      <c r="B20" s="11" t="s">
        <v>65</v>
      </c>
      <c r="C20" s="11" t="s">
        <v>46</v>
      </c>
      <c r="D20" s="12">
        <v>799579.49</v>
      </c>
      <c r="E20" s="12">
        <v>82471.679999999993</v>
      </c>
      <c r="F20" s="12">
        <v>882051.17</v>
      </c>
      <c r="G20" s="12">
        <v>520277.71</v>
      </c>
      <c r="H20" s="12">
        <v>520277.71</v>
      </c>
      <c r="I20" s="12">
        <v>520187.57</v>
      </c>
      <c r="J20" s="12">
        <v>361773.46</v>
      </c>
      <c r="K20" s="12">
        <v>361773.46</v>
      </c>
    </row>
    <row r="21" spans="2:11" x14ac:dyDescent="0.25">
      <c r="B21" s="11" t="s">
        <v>66</v>
      </c>
      <c r="C21" s="11" t="s">
        <v>47</v>
      </c>
      <c r="D21" s="12">
        <v>30278374.190000001</v>
      </c>
      <c r="E21" s="12">
        <v>-10102016.550000001</v>
      </c>
      <c r="F21" s="12">
        <v>20176357.640000001</v>
      </c>
      <c r="G21" s="12">
        <v>10335928.4</v>
      </c>
      <c r="H21" s="12">
        <v>10335928.359999999</v>
      </c>
      <c r="I21" s="12">
        <v>3181655.76</v>
      </c>
      <c r="J21" s="12">
        <v>9840429.2400000002</v>
      </c>
      <c r="K21" s="12">
        <v>9840429.2799999993</v>
      </c>
    </row>
    <row r="22" spans="2:11" ht="22.5" x14ac:dyDescent="0.25">
      <c r="B22" s="11" t="s">
        <v>67</v>
      </c>
      <c r="C22" s="11" t="s">
        <v>48</v>
      </c>
      <c r="D22" s="12">
        <v>503053.21</v>
      </c>
      <c r="E22" s="12">
        <v>292595.89</v>
      </c>
      <c r="F22" s="12">
        <v>795649.1</v>
      </c>
      <c r="G22" s="12">
        <v>111186.55</v>
      </c>
      <c r="H22" s="12">
        <v>111186.55</v>
      </c>
      <c r="I22" s="12">
        <v>110648.27</v>
      </c>
      <c r="J22" s="12">
        <v>684462.55</v>
      </c>
      <c r="K22" s="12">
        <v>684462.55</v>
      </c>
    </row>
    <row r="23" spans="2:11" ht="22.5" x14ac:dyDescent="0.25">
      <c r="B23" s="11" t="s">
        <v>68</v>
      </c>
      <c r="C23" s="11" t="s">
        <v>49</v>
      </c>
      <c r="D23" s="12">
        <v>1128341.72</v>
      </c>
      <c r="E23" s="12">
        <v>184408.83</v>
      </c>
      <c r="F23" s="12">
        <v>1312750.55</v>
      </c>
      <c r="G23" s="12">
        <v>1188932.04</v>
      </c>
      <c r="H23" s="12">
        <v>1053135.93</v>
      </c>
      <c r="I23" s="12">
        <v>1053135.93</v>
      </c>
      <c r="J23" s="12">
        <v>123818.51</v>
      </c>
      <c r="K23" s="12">
        <v>259614.62</v>
      </c>
    </row>
    <row r="24" spans="2:11" ht="22.5" x14ac:dyDescent="0.25">
      <c r="B24" s="11" t="s">
        <v>69</v>
      </c>
      <c r="C24" s="11" t="s">
        <v>50</v>
      </c>
      <c r="D24" s="12">
        <v>950000</v>
      </c>
      <c r="E24" s="12">
        <v>-561404.89</v>
      </c>
      <c r="F24" s="12">
        <v>388595.11</v>
      </c>
      <c r="G24" s="12">
        <v>175424.83</v>
      </c>
      <c r="H24" s="12">
        <v>175424.83</v>
      </c>
      <c r="I24" s="12">
        <v>175424.83</v>
      </c>
      <c r="J24" s="12">
        <v>213170.28</v>
      </c>
      <c r="K24" s="12">
        <v>213170.28</v>
      </c>
    </row>
    <row r="25" spans="2:11" x14ac:dyDescent="0.25">
      <c r="B25" s="9"/>
      <c r="C25" s="13" t="s">
        <v>70</v>
      </c>
      <c r="D25" s="14">
        <v>47720778.939999998</v>
      </c>
      <c r="E25" s="14">
        <v>-10311271.73</v>
      </c>
      <c r="F25" s="14">
        <v>37409507.210000001</v>
      </c>
      <c r="G25" s="14">
        <v>20517012.809999999</v>
      </c>
      <c r="H25" s="14">
        <v>20165372.43</v>
      </c>
      <c r="I25" s="14">
        <v>12707588.640000001</v>
      </c>
      <c r="J25" s="14">
        <v>16892494.399999999</v>
      </c>
      <c r="K25" s="14">
        <v>17244134.780000001</v>
      </c>
    </row>
  </sheetData>
  <mergeCells count="5">
    <mergeCell ref="D1:K2"/>
    <mergeCell ref="C2:C4"/>
    <mergeCell ref="D4:K4"/>
    <mergeCell ref="D6:K6"/>
    <mergeCell ref="C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F2" sqref="F2:F13"/>
    </sheetView>
  </sheetViews>
  <sheetFormatPr baseColWidth="10" defaultRowHeight="15" x14ac:dyDescent="0.25"/>
  <cols>
    <col min="3" max="3" width="12.28515625" bestFit="1" customWidth="1"/>
  </cols>
  <sheetData>
    <row r="1" spans="1:7" x14ac:dyDescent="0.25">
      <c r="A1" s="16" t="s">
        <v>52</v>
      </c>
      <c r="B1" s="15" t="s">
        <v>71</v>
      </c>
      <c r="C1" s="15" t="s">
        <v>53</v>
      </c>
      <c r="D1" s="15" t="s">
        <v>54</v>
      </c>
      <c r="E1" s="15" t="s">
        <v>74</v>
      </c>
      <c r="F1" s="15" t="s">
        <v>55</v>
      </c>
      <c r="G1" s="15" t="s">
        <v>75</v>
      </c>
    </row>
    <row r="2" spans="1:7" x14ac:dyDescent="0.25">
      <c r="A2" s="16">
        <v>51</v>
      </c>
      <c r="B2" s="15">
        <v>2892108.54</v>
      </c>
      <c r="C2" s="15">
        <v>-123429.92999999996</v>
      </c>
      <c r="D2" s="15">
        <v>2768678.61</v>
      </c>
      <c r="E2" s="15">
        <v>1991705.7099999997</v>
      </c>
      <c r="F2" s="15">
        <v>1598267.24</v>
      </c>
      <c r="G2" s="15">
        <v>776972.9</v>
      </c>
    </row>
    <row r="3" spans="1:7" x14ac:dyDescent="0.25">
      <c r="A3" s="16">
        <v>53</v>
      </c>
      <c r="B3" s="15">
        <v>1702420.6300000001</v>
      </c>
      <c r="C3" s="15">
        <v>99937.67</v>
      </c>
      <c r="D3" s="15">
        <v>1802358.2999999998</v>
      </c>
      <c r="E3" s="15">
        <v>1446747.72</v>
      </c>
      <c r="F3" s="15">
        <v>918858.03999999992</v>
      </c>
      <c r="G3" s="15">
        <v>355610.58</v>
      </c>
    </row>
    <row r="4" spans="1:7" x14ac:dyDescent="0.25">
      <c r="A4" s="16">
        <v>56</v>
      </c>
      <c r="B4" s="15">
        <v>1997752.14</v>
      </c>
      <c r="C4" s="15">
        <v>135872.51999999999</v>
      </c>
      <c r="D4" s="15">
        <v>2133624.66</v>
      </c>
      <c r="E4" s="15">
        <v>1988203.21</v>
      </c>
      <c r="F4" s="15">
        <v>1988203.21</v>
      </c>
      <c r="G4" s="15">
        <v>145421.45000000001</v>
      </c>
    </row>
    <row r="5" spans="1:7" x14ac:dyDescent="0.25">
      <c r="A5" s="16">
        <v>57</v>
      </c>
      <c r="B5" s="15">
        <v>240466.9</v>
      </c>
      <c r="C5" s="15">
        <v>47543.240000000005</v>
      </c>
      <c r="D5" s="15">
        <v>288010.14</v>
      </c>
      <c r="E5" s="15">
        <v>227608.66000000003</v>
      </c>
      <c r="F5" s="15">
        <v>199719.44</v>
      </c>
      <c r="G5" s="15">
        <v>60401.48</v>
      </c>
    </row>
    <row r="6" spans="1:7" x14ac:dyDescent="0.25">
      <c r="A6" s="16">
        <v>58</v>
      </c>
      <c r="B6" s="15">
        <v>72000</v>
      </c>
      <c r="C6" s="15">
        <v>0</v>
      </c>
      <c r="D6" s="15">
        <v>72000</v>
      </c>
      <c r="E6" s="15">
        <v>0</v>
      </c>
      <c r="F6" s="15">
        <v>0</v>
      </c>
      <c r="G6" s="15">
        <v>72000</v>
      </c>
    </row>
    <row r="7" spans="1:7" x14ac:dyDescent="0.25">
      <c r="A7" s="16">
        <v>61</v>
      </c>
      <c r="B7" s="15">
        <v>2960420.78</v>
      </c>
      <c r="C7" s="15">
        <v>43944.25999999998</v>
      </c>
      <c r="D7" s="15">
        <v>3004365.040000001</v>
      </c>
      <c r="E7" s="15">
        <v>2109242.1300000004</v>
      </c>
      <c r="F7" s="15">
        <v>1946980.6800000004</v>
      </c>
      <c r="G7" s="15">
        <v>895122.91</v>
      </c>
    </row>
    <row r="8" spans="1:7" x14ac:dyDescent="0.25">
      <c r="A8" s="16">
        <v>63</v>
      </c>
      <c r="B8" s="15">
        <v>4196261.3399999989</v>
      </c>
      <c r="C8" s="15">
        <v>-411194.45000000007</v>
      </c>
      <c r="D8" s="15">
        <v>3785066.8899999992</v>
      </c>
      <c r="E8" s="15">
        <v>3546639.8699999996</v>
      </c>
      <c r="F8" s="15">
        <v>1692256.22</v>
      </c>
      <c r="G8" s="15">
        <v>238427.02</v>
      </c>
    </row>
    <row r="9" spans="1:7" x14ac:dyDescent="0.25">
      <c r="A9" s="16">
        <v>73</v>
      </c>
      <c r="B9" s="15">
        <v>799579.49</v>
      </c>
      <c r="C9" s="15">
        <v>82471.680000000022</v>
      </c>
      <c r="D9" s="15">
        <v>882051.17</v>
      </c>
      <c r="E9" s="15">
        <v>728697.7</v>
      </c>
      <c r="F9" s="15">
        <v>526077.71</v>
      </c>
      <c r="G9" s="15">
        <v>153353.47</v>
      </c>
    </row>
    <row r="10" spans="1:7" x14ac:dyDescent="0.25">
      <c r="A10" s="16">
        <v>75</v>
      </c>
      <c r="B10" s="15">
        <v>30278374.190000001</v>
      </c>
      <c r="C10" s="15">
        <v>-10102016.550000001</v>
      </c>
      <c r="D10" s="15">
        <v>20176357.640000001</v>
      </c>
      <c r="E10" s="15">
        <v>12886278.58</v>
      </c>
      <c r="F10" s="15">
        <v>10335928.4</v>
      </c>
      <c r="G10" s="15">
        <v>7290079.0599999996</v>
      </c>
    </row>
    <row r="11" spans="1:7" x14ac:dyDescent="0.25">
      <c r="A11" s="16">
        <v>84</v>
      </c>
      <c r="B11" s="15">
        <v>503053.21</v>
      </c>
      <c r="C11" s="15">
        <v>292595.89</v>
      </c>
      <c r="D11" s="15">
        <v>795649.1</v>
      </c>
      <c r="E11" s="15">
        <v>685256.63</v>
      </c>
      <c r="F11" s="15">
        <v>111186.55</v>
      </c>
      <c r="G11" s="15">
        <v>110392.47</v>
      </c>
    </row>
    <row r="12" spans="1:7" x14ac:dyDescent="0.25">
      <c r="A12" s="16">
        <v>96</v>
      </c>
      <c r="B12" s="15">
        <v>1128341.72</v>
      </c>
      <c r="C12" s="15">
        <v>184408.83</v>
      </c>
      <c r="D12" s="15">
        <v>1312750.55</v>
      </c>
      <c r="E12" s="15">
        <v>1188932.04</v>
      </c>
      <c r="F12" s="15">
        <v>1188932.04</v>
      </c>
      <c r="G12" s="15">
        <v>123818.51</v>
      </c>
    </row>
    <row r="13" spans="1:7" x14ac:dyDescent="0.25">
      <c r="A13" s="16">
        <v>97</v>
      </c>
      <c r="B13" s="15">
        <v>950000</v>
      </c>
      <c r="C13" s="15">
        <v>-561404.89</v>
      </c>
      <c r="D13" s="15">
        <v>388595.11</v>
      </c>
      <c r="E13" s="15">
        <v>177854.83</v>
      </c>
      <c r="F13" s="15">
        <v>175424.83</v>
      </c>
      <c r="G13" s="15">
        <v>210740.28</v>
      </c>
    </row>
    <row r="14" spans="1:7" x14ac:dyDescent="0.25">
      <c r="A14" s="16" t="s">
        <v>70</v>
      </c>
      <c r="B14" s="15">
        <v>47720778.939999998</v>
      </c>
      <c r="C14" s="15">
        <v>-10311271.73</v>
      </c>
      <c r="D14" s="15">
        <v>37409507.210000001</v>
      </c>
      <c r="E14" s="15">
        <v>26977167.079999998</v>
      </c>
      <c r="F14" s="15">
        <v>20681834.359999999</v>
      </c>
      <c r="G14" s="15">
        <v>10432340.130000001</v>
      </c>
    </row>
    <row r="15" spans="1:7" x14ac:dyDescent="0.25">
      <c r="A15" s="16"/>
      <c r="B15" s="17">
        <f>+B2+B3+B4+B5+B6+B7+B8+B9+B10+B11+B12+B13</f>
        <v>47720778.939999998</v>
      </c>
      <c r="C15" s="17">
        <f t="shared" ref="C15:G15" si="0">+C2+C3+C4+C5+C6+C7+C8+C9+C10+C11+C12+C13</f>
        <v>-10311271.73</v>
      </c>
      <c r="D15" s="17">
        <f t="shared" si="0"/>
        <v>37409507.210000001</v>
      </c>
      <c r="E15" s="17">
        <f t="shared" si="0"/>
        <v>26977167.079999994</v>
      </c>
      <c r="F15" s="17">
        <f t="shared" si="0"/>
        <v>20681834.359999999</v>
      </c>
      <c r="G15" s="17">
        <f t="shared" si="0"/>
        <v>10432340.129999999</v>
      </c>
    </row>
    <row r="16" spans="1:7" x14ac:dyDescent="0.25">
      <c r="A16" s="16"/>
      <c r="B16" s="17">
        <f>+B14-B15</f>
        <v>0</v>
      </c>
      <c r="C16" s="17">
        <f t="shared" ref="C16:G16" si="1">+C14-C15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B8" sqref="B8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25">
        <v>45230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27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83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8" t="s">
        <v>86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24" t="s">
        <v>85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84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D9" sqref="D9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29" t="s">
        <v>23</v>
      </c>
      <c r="B1" s="32" t="s">
        <v>82</v>
      </c>
      <c r="C1" s="23"/>
      <c r="D1" s="23"/>
      <c r="E1" s="23"/>
      <c r="F1" s="23"/>
      <c r="G1" s="23"/>
      <c r="H1" s="23"/>
      <c r="I1" s="23"/>
      <c r="J1" s="2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29" t="s">
        <v>2</v>
      </c>
      <c r="B2" s="32" t="s">
        <v>24</v>
      </c>
      <c r="C2" s="23"/>
      <c r="D2" s="23"/>
      <c r="E2" s="23"/>
      <c r="F2" s="23"/>
      <c r="G2" s="23"/>
      <c r="H2" s="23"/>
      <c r="I2" s="23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30" t="s">
        <v>25</v>
      </c>
      <c r="B3" s="32" t="s">
        <v>26</v>
      </c>
      <c r="C3" s="23"/>
      <c r="D3" s="23"/>
      <c r="E3" s="23"/>
      <c r="F3" s="23"/>
      <c r="G3" s="23"/>
      <c r="H3" s="23"/>
      <c r="I3" s="23"/>
      <c r="J3" s="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31" t="s">
        <v>0</v>
      </c>
      <c r="B4" s="32" t="s">
        <v>27</v>
      </c>
      <c r="C4" s="23"/>
      <c r="D4" s="23"/>
      <c r="E4" s="23"/>
      <c r="F4" s="23"/>
      <c r="G4" s="23"/>
      <c r="H4" s="23"/>
      <c r="I4" s="23"/>
      <c r="J4" s="2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31" t="s">
        <v>1</v>
      </c>
      <c r="B5" s="32" t="s">
        <v>28</v>
      </c>
      <c r="C5" s="23"/>
      <c r="D5" s="23"/>
      <c r="E5" s="23"/>
      <c r="F5" s="23"/>
      <c r="G5" s="23"/>
      <c r="H5" s="23"/>
      <c r="I5" s="23"/>
      <c r="J5" s="2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31" t="s">
        <v>2</v>
      </c>
      <c r="B6" s="32" t="s">
        <v>29</v>
      </c>
      <c r="C6" s="23"/>
      <c r="D6" s="23"/>
      <c r="E6" s="23"/>
      <c r="F6" s="23"/>
      <c r="G6" s="23"/>
      <c r="H6" s="23"/>
      <c r="I6" s="23"/>
      <c r="J6" s="2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31" t="s">
        <v>3</v>
      </c>
      <c r="B7" s="32" t="s">
        <v>30</v>
      </c>
      <c r="C7" s="23"/>
      <c r="D7" s="23"/>
      <c r="E7" s="23"/>
      <c r="F7" s="23"/>
      <c r="G7" s="23"/>
      <c r="H7" s="23"/>
      <c r="I7" s="23"/>
      <c r="J7" s="2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31" t="s">
        <v>4</v>
      </c>
      <c r="B8" s="32" t="s">
        <v>31</v>
      </c>
      <c r="C8" s="23"/>
      <c r="D8" s="23"/>
      <c r="E8" s="23"/>
      <c r="F8" s="23"/>
      <c r="G8" s="23"/>
      <c r="H8" s="23"/>
      <c r="I8" s="23"/>
      <c r="J8" s="2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31" t="s">
        <v>5</v>
      </c>
      <c r="B9" s="32" t="s">
        <v>32</v>
      </c>
      <c r="C9" s="23"/>
      <c r="D9" s="23"/>
      <c r="E9" s="23"/>
      <c r="F9" s="23"/>
      <c r="G9" s="23"/>
      <c r="H9" s="23"/>
      <c r="I9" s="23"/>
      <c r="J9" s="2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31" t="s">
        <v>6</v>
      </c>
      <c r="B10" s="32" t="s">
        <v>33</v>
      </c>
      <c r="C10" s="23"/>
      <c r="D10" s="23"/>
      <c r="E10" s="23"/>
      <c r="F10" s="23"/>
      <c r="G10" s="23"/>
      <c r="H10" s="23"/>
      <c r="I10" s="23"/>
      <c r="J10" s="2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31" t="s">
        <v>7</v>
      </c>
      <c r="B11" s="32" t="s">
        <v>34</v>
      </c>
      <c r="C11" s="23"/>
      <c r="D11" s="23"/>
      <c r="E11" s="23"/>
      <c r="F11" s="23"/>
      <c r="G11" s="23"/>
      <c r="H11" s="23"/>
      <c r="I11" s="23"/>
      <c r="J11" s="2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31" t="s">
        <v>8</v>
      </c>
      <c r="B12" s="32" t="s">
        <v>35</v>
      </c>
      <c r="C12" s="23"/>
      <c r="D12" s="23"/>
      <c r="E12" s="23"/>
      <c r="F12" s="23"/>
      <c r="G12" s="23"/>
      <c r="H12" s="23"/>
      <c r="I12" s="23"/>
      <c r="J12" s="2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31" t="s">
        <v>9</v>
      </c>
      <c r="B13" s="32" t="s">
        <v>36</v>
      </c>
      <c r="C13" s="23"/>
      <c r="D13" s="23"/>
      <c r="E13" s="23"/>
      <c r="F13" s="23"/>
      <c r="G13" s="23"/>
      <c r="H13" s="23"/>
      <c r="I13" s="23"/>
      <c r="J13" s="2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31" t="s">
        <v>10</v>
      </c>
      <c r="B14" s="32" t="s">
        <v>37</v>
      </c>
      <c r="C14" s="23"/>
      <c r="D14" s="23"/>
      <c r="E14" s="23"/>
      <c r="F14" s="23"/>
      <c r="G14" s="23"/>
      <c r="H14" s="23"/>
      <c r="I14" s="23"/>
      <c r="J14" s="2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31" t="s">
        <v>11</v>
      </c>
      <c r="B15" s="32" t="s">
        <v>38</v>
      </c>
      <c r="C15" s="23"/>
      <c r="D15" s="23"/>
      <c r="E15" s="23"/>
      <c r="F15" s="23"/>
      <c r="G15" s="23"/>
      <c r="H15" s="23"/>
      <c r="I15" s="23"/>
      <c r="J15" s="2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31" t="s">
        <v>12</v>
      </c>
      <c r="B16" s="32" t="s">
        <v>39</v>
      </c>
      <c r="C16" s="23"/>
      <c r="D16" s="23"/>
      <c r="E16" s="23"/>
      <c r="F16" s="23"/>
      <c r="G16" s="23"/>
      <c r="H16" s="23"/>
      <c r="I16" s="23"/>
      <c r="J16" s="2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31" t="s">
        <v>13</v>
      </c>
      <c r="B17" s="32" t="s">
        <v>40</v>
      </c>
      <c r="C17" s="23"/>
      <c r="D17" s="23"/>
      <c r="E17" s="23"/>
      <c r="F17" s="23"/>
      <c r="G17" s="23"/>
      <c r="H17" s="23"/>
      <c r="I17" s="23"/>
      <c r="J17" s="2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6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6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6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6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6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6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6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6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6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6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6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6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6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6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6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6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6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6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6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6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6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6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6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6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6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6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6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6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6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6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6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6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6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6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6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6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6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6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6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6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6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6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6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6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6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6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6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6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6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6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6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6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6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6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6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6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6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6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6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6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6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6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6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6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6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6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6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6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6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6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6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6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6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6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6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6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6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6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6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6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6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6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6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6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6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6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6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6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6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6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6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6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6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6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6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6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6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6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6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6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6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6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6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6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6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6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6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6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6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6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6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6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6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6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6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6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6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6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6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6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6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6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6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6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6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6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6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6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6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6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6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6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6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6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6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6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6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6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6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6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6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6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6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6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6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6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6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6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6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6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6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6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6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6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6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6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6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6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6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6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6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6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6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6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6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6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6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6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6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6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6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6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6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6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6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6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6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6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6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6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6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6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6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6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6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6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6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6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6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6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6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6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6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6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6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6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6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6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6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6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6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6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6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6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6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6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6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6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6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6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6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6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6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6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6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6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6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6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6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6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6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6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6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6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6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6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6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6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6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6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6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6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6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6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6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6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6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6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6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6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6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6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6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6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6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6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6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6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6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6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6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6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6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6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6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6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6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6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6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6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6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6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6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6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6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6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6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6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6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6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6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6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6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6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6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6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6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6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6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6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6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6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6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6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6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6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6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6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6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6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6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6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6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6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6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6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6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6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6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6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6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6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6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6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6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6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6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6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6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6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6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6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6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6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6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6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6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6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6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6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6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6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6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6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6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6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6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6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6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6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6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6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6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6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6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6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6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6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6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6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6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6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6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6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6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6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6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6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6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6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6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6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6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6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6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6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6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6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6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6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6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6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6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6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6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6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6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6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6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6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6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6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6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6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6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6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6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6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6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6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6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6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6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6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6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6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6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6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6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6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6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6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6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6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6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6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6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6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6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6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6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6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6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6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6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6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6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6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6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6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6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6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6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6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6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6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6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6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6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6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6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6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6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6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6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6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6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6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6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6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6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6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6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6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6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6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6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6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6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6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6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6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6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6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6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6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6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6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6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6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6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6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6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6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6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6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6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6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6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6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6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6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6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6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6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6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6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6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6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6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6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6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6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6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6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6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6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6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6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6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6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6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6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6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6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6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6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6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6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6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6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6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6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6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6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6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6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6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6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6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6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6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6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6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6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6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6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6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6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6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6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6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6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6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6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6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6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6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6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6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6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6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6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6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6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6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6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6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6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6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6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6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6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6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6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6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6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6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6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6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6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6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6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6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6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6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6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6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6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6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6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6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6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6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6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6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6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6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6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6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6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6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6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6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6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6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6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6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6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6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6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6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6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6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6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6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6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6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6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6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6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6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6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6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6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6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6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6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6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6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6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6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6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6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6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6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6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6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6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6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6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6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6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6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6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6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6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6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6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6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6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6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6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6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6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6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6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6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6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6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6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6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6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6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6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6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6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6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6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6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6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6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6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6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6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6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6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6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6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6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6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6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6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6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6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6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6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6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6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6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6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6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6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6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6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6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6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6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6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6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6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6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6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6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6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6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6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6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6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6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6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6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6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6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6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6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6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6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6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6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6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6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6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6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6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6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6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6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6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6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6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6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6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6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6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6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6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6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6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6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6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6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6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6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6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6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6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6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6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6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6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6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6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6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6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6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6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6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6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6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6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6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6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6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6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6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6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6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6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6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6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6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6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6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6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6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6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6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6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6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6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6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6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6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6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6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6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6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6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6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6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6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6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6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6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6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6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6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6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6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6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6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6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6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6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6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6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6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6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6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6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6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6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6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6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6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6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6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6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6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6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6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6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6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6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6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6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6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6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6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6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6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6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6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6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6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6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6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6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6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6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6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6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6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6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6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6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6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6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6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6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6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6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6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6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6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6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6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6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6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6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6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6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6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6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6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6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6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6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6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6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6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6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6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6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6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6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6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6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6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6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6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6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6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6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6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6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6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6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6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6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6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6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6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6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6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6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6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6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6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6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6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6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6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6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6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6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6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6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6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6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6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6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6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6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6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6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6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6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6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6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6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6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6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6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6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6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6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6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6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6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6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6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6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6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6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6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6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6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6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6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6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6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6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6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6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6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6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6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6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6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6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6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6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6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6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6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6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6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6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6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6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6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6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6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6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6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6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6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6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6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6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6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6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6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6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Conjunto de datos</vt:lpstr>
      <vt:lpstr>Hoja1</vt:lpstr>
      <vt:lpstr>Hoja2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Adriana Mariuxi Morocho Palma</cp:lastModifiedBy>
  <dcterms:created xsi:type="dcterms:W3CDTF">2011-04-20T17:22:00Z</dcterms:created>
  <dcterms:modified xsi:type="dcterms:W3CDTF">2023-11-10T16:05:42Z</dcterms:modified>
</cp:coreProperties>
</file>